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6340" activeTab="1"/>
  </bookViews>
  <sheets>
    <sheet name="Synthèse buget " sheetId="16" r:id="rId1"/>
    <sheet name="Axe 1 P1 " sheetId="8" r:id="rId2"/>
    <sheet name="Axe 1 P2" sheetId="9" r:id="rId3"/>
    <sheet name="Axe 1 P3" sheetId="10" r:id="rId4"/>
    <sheet name="Axe 1 P4" sheetId="11" r:id="rId5"/>
    <sheet name="Axe 2 P5" sheetId="12" r:id="rId6"/>
    <sheet name="Axe 2 P6" sheetId="13" r:id="rId7"/>
    <sheet name="Axe 2 P7" sheetId="14" r:id="rId8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6"/>
  <c r="C14"/>
  <c r="H36" i="8"/>
  <c r="G36"/>
  <c r="D14" i="16"/>
  <c r="E14" i="13"/>
  <c r="G8" s="1"/>
  <c r="E9"/>
  <c r="E10"/>
  <c r="E11"/>
  <c r="E12"/>
  <c r="E13"/>
  <c r="E8"/>
  <c r="B14"/>
  <c r="C14"/>
  <c r="D14"/>
  <c r="B9" i="9" l="1"/>
  <c r="A46" i="8"/>
  <c r="E46" s="1"/>
  <c r="B40"/>
  <c r="B29"/>
  <c r="D25" s="1"/>
  <c r="B19"/>
  <c r="D16" s="1"/>
  <c r="B10"/>
  <c r="D7" s="1"/>
</calcChain>
</file>

<file path=xl/sharedStrings.xml><?xml version="1.0" encoding="utf-8"?>
<sst xmlns="http://schemas.openxmlformats.org/spreadsheetml/2006/main" count="143" uniqueCount="107">
  <si>
    <t xml:space="preserve">6 mois </t>
  </si>
  <si>
    <t>Livrable</t>
  </si>
  <si>
    <t>Charge JH</t>
  </si>
  <si>
    <t xml:space="preserve">Expert Marketing territorial  </t>
  </si>
  <si>
    <t xml:space="preserve">Consultant Stratégie </t>
  </si>
  <si>
    <t xml:space="preserve">Agence de communication </t>
  </si>
  <si>
    <t xml:space="preserve">Phase préparatoire et note de cadrage </t>
  </si>
  <si>
    <t xml:space="preserve">Projet 1 :Structuration et diffusion des contenus relatifs à l’offre territoriale et aux facteurs d’attractivité de la Région
</t>
  </si>
  <si>
    <t xml:space="preserve">Plan d'action PA _A1_P1_A1 - Réalisation des argumentaires 
</t>
  </si>
  <si>
    <t>Livrables</t>
  </si>
  <si>
    <t>Consultant</t>
  </si>
  <si>
    <t xml:space="preserve">Taux journalier moyen </t>
  </si>
  <si>
    <t xml:space="preserve">Budget </t>
  </si>
  <si>
    <t xml:space="preserve">Taux journalier moyen MAD </t>
  </si>
  <si>
    <t xml:space="preserve">2 mois </t>
  </si>
  <si>
    <t xml:space="preserve">Durée du projet (collecte d'information et rédaction) </t>
  </si>
  <si>
    <t>Equivalent temps plein nécessaire (ETP)</t>
  </si>
  <si>
    <t xml:space="preserve">1,5 ETP soit 1,5 à 2 consultants sur 2 mois </t>
  </si>
  <si>
    <t>Collecte d'information et constitution d'une banque d'images par thématique</t>
  </si>
  <si>
    <t xml:space="preserve">5 mois </t>
  </si>
  <si>
    <t xml:space="preserve">1 ETP ou 3 consultants (30 JH  par thématique) sur 5 mois </t>
  </si>
  <si>
    <t xml:space="preserve">Plan d'action PA _A1_P1_A2 - Réalisation des guides thématiques 
</t>
  </si>
  <si>
    <t xml:space="preserve">Plan d'action PA _A1_P1_A3 - Réalisation du catalogue d’évènements d’intérêts de la Région 
</t>
  </si>
  <si>
    <t xml:space="preserve">Rédaction du catalogue </t>
  </si>
  <si>
    <t xml:space="preserve">Elaboration du calendrier de mise en ligne du catalogue </t>
  </si>
  <si>
    <t xml:space="preserve">Plan d'action PA _A1_P1_A4 - Site internet 
Pris en charge par Label Pub 
</t>
  </si>
  <si>
    <t xml:space="preserve">1 ETP sur 2 mois </t>
  </si>
  <si>
    <t xml:space="preserve">Plan d'action PA _A1_P1_A5 - Page facebook 
</t>
  </si>
  <si>
    <t xml:space="preserve">Srtructuration du contenu a diffuser </t>
  </si>
  <si>
    <t xml:space="preserve">Création alimentation et animation de la page - lancement- </t>
  </si>
  <si>
    <t xml:space="preserve">Animation de la page en continue </t>
  </si>
  <si>
    <t xml:space="preserve">Community Manager </t>
  </si>
  <si>
    <t>cf Community manager</t>
  </si>
  <si>
    <t xml:space="preserve">Charge JH démarrage </t>
  </si>
  <si>
    <t>Taux journalier (consultant)</t>
  </si>
  <si>
    <t>Budget année 2019</t>
  </si>
  <si>
    <t xml:space="preserve">Budget annuel à partir de 2020 </t>
  </si>
  <si>
    <t>Budget Edition (500 exemplaires)</t>
  </si>
  <si>
    <t xml:space="preserve">Budget total </t>
  </si>
  <si>
    <t xml:space="preserve">Durée du projet (collecte d'information, rédaction, mise en page, photo) </t>
  </si>
  <si>
    <t xml:space="preserve">7 mois  </t>
  </si>
  <si>
    <t>Budget Graphiste Forfait</t>
  </si>
  <si>
    <t xml:space="preserve">Budget Photographe
Forfait  </t>
  </si>
  <si>
    <t xml:space="preserve">Budget Consultant
40 JH </t>
  </si>
  <si>
    <t xml:space="preserve">Plan d'action PA _A1_P1_A6 - Beau Livre sur la Région 
Source : benchmark 
</t>
  </si>
  <si>
    <t xml:space="preserve">Plan d'action PA _A1_P1_A6 - Film instutionnel sur la Région 
Source Benchmark </t>
  </si>
  <si>
    <t xml:space="preserve">Projet 2 :Mise en place de partenariats
</t>
  </si>
  <si>
    <t xml:space="preserve">Prise en charge de l'hébergement et des repas pendant la visite </t>
  </si>
  <si>
    <t xml:space="preserve">Prise en charge à réaliser </t>
  </si>
  <si>
    <t xml:space="preserve">1500 MAD par pax pendant 5 Jrs
Hypothèse : 4 pax </t>
  </si>
  <si>
    <t xml:space="preserve">Hypothèses Budget </t>
  </si>
  <si>
    <t xml:space="preserve">Budget MAD </t>
  </si>
  <si>
    <t xml:space="preserve">Projet 3 : Mise en place d’une cellule dédiée à la Communication territoriale et à la gestion des partenariats
</t>
  </si>
  <si>
    <t xml:space="preserve">Plan d'action PA _A1_P4_A1 -Dispositif de gouvernance 
Pas de financements nécessaires 
</t>
  </si>
  <si>
    <t xml:space="preserve">Plan d'action PA _A1_P4_A1 et  PA _A1_P4_A2 -Structuration du dispositif de concertation et de mobilisation &amp; Mise en œuvre du dispositif 
Pas de financements nécessaires 
</t>
  </si>
  <si>
    <t xml:space="preserve">Portrait identitaire </t>
  </si>
  <si>
    <t xml:space="preserve">Stratégie d'attractivité et création de la marque </t>
  </si>
  <si>
    <t xml:space="preserve">Dispositif de mise en œuvre et de pilotage de la marque  </t>
  </si>
  <si>
    <t xml:space="preserve">Accompagnement au déploiement de la marque </t>
  </si>
  <si>
    <t xml:space="preserve">Positionnement concurrentiel de la Région </t>
  </si>
  <si>
    <t xml:space="preserve">Budget total JH </t>
  </si>
  <si>
    <t>Budget MAD</t>
  </si>
  <si>
    <t>Durée du projet</t>
  </si>
  <si>
    <t xml:space="preserve">2 ETP sur 6 mois </t>
  </si>
  <si>
    <t xml:space="preserve">Charge JH </t>
  </si>
  <si>
    <t xml:space="preserve">Projet 4 : Mise en place du dispositif de gouvernance et de pilotage du Plan de promotion de la Région
</t>
  </si>
  <si>
    <t xml:space="preserve">Plan d'action PA _A1_P2_A3 - Partenariat avec une Région étrangère ayant déployé une stratégie de marketing territorial 
</t>
  </si>
  <si>
    <t xml:space="preserve">Plan d'action PA _A1_P2_A1 &amp;A2 Partenariats avec les acteurs l’offre du territoire – VAGUE 1 &amp;2
Pas de financements nécessaires 
</t>
  </si>
  <si>
    <t xml:space="preserve">Projet 6 : Définition et mise en œuvre de la stratégie d’attractivité et de la marque territoriale régionale partagée
</t>
  </si>
  <si>
    <t xml:space="preserve">Projet 5 : Mise en place du dispositif de concertation et de mobilisation des acteurs du le projet de marque territoriale régionale partagée
</t>
  </si>
  <si>
    <t xml:space="preserve">Plan d'action PA _A1_P7_A1 Alignement organisationnel 
Pas de financements nécessaires 
</t>
  </si>
  <si>
    <t xml:space="preserve">Projet 7 : Alignement du dispositif organisationnel lié à la mise en œuvre de la marque territoriale partagée 
</t>
  </si>
  <si>
    <r>
      <rPr>
        <i/>
        <sz val="12"/>
        <color theme="1"/>
        <rFont val="Arial Narrow"/>
        <family val="2"/>
      </rPr>
      <t xml:space="preserve">Conseil Régional TTAH - TASHAROC - Définition de la stratégie de Marketing territorial du Conseil Régional 
Phase 3 - Définition de la stratégie et du plan d'action sur 3 ans </t>
    </r>
    <r>
      <rPr>
        <sz val="12"/>
        <color theme="1"/>
        <rFont val="Arial Narrow"/>
        <family val="2"/>
      </rPr>
      <t xml:space="preserve">
</t>
    </r>
    <r>
      <rPr>
        <b/>
        <sz val="12"/>
        <color theme="1"/>
        <rFont val="Arial Narrow"/>
        <family val="2"/>
      </rPr>
      <t xml:space="preserve">Estimation du Budget (hors taxes) du plan d'actions </t>
    </r>
  </si>
  <si>
    <t xml:space="preserve">Projet </t>
  </si>
  <si>
    <t xml:space="preserve">Plan d'action </t>
  </si>
  <si>
    <t>Projet 1 :Structuration et diffusion des contenus relatifs à l’offre territoriale et aux facteurs d’attractivité de la Région</t>
  </si>
  <si>
    <t>Projet 2 :Mise en place de partenariats</t>
  </si>
  <si>
    <t xml:space="preserve">Plan d'action PA _A2_P 6_A2 - Réalisation et supervision de l'étude relative à la marque territorial partagée
</t>
  </si>
  <si>
    <t xml:space="preserve">PA _A1_P1_A1 - Réalisation des argumentaires 
</t>
  </si>
  <si>
    <t xml:space="preserve">PA _A1_P1_A3 - Réalisation du catalogue d’évènements d’intérêts de la Région </t>
  </si>
  <si>
    <t xml:space="preserve">PA _A1_P1_A4 - Site internet 
Pris en charge par Label Pub </t>
  </si>
  <si>
    <t xml:space="preserve">PA _A1_P1_A2 - Réalisation des guides thématiques </t>
  </si>
  <si>
    <t xml:space="preserve">PA _A1_P1_A5 - Page facebook </t>
  </si>
  <si>
    <t xml:space="preserve">PA _A1_P1_A6 - Beau Livre sur la Région </t>
  </si>
  <si>
    <t xml:space="preserve">PA _A1_P2_A3 - Partenariat avec une Région étrangère ayant déployé une stratégie de marketing territorial 
</t>
  </si>
  <si>
    <t>PA _A2_P 6_A2 - Réalisation et supervision de l'étude relative à la marque territorial partagée</t>
  </si>
  <si>
    <t xml:space="preserve">BUDGET TOTAL </t>
  </si>
  <si>
    <t xml:space="preserve">Budget 2019 </t>
  </si>
  <si>
    <t>Budget 2020</t>
  </si>
  <si>
    <t>Projet 6 : Définition et mise en œuvre de la stratégie d’attractivité et de la marque territoriale régionale partagée</t>
  </si>
  <si>
    <t>Collecte d'information, constitution d'une banques d'image par thématique</t>
  </si>
  <si>
    <t xml:space="preserve">Structuration, rédaction, mise en page et graphisme des 8 argumentaires (5JH par argumentaire) </t>
  </si>
  <si>
    <t>1 ETP à 9000 MAD/Mois</t>
  </si>
  <si>
    <t>Durée du projet (Structuration du contenu)</t>
  </si>
  <si>
    <t>1 ETP sur 2 mois (Structuration) puis 2 ETP (Community Manager et Ghrapiste)</t>
  </si>
  <si>
    <t>Graphiste Digital</t>
  </si>
  <si>
    <t>Collecte d'information - recensement des évènements</t>
  </si>
  <si>
    <t xml:space="preserve">Durée du projet </t>
  </si>
  <si>
    <t xml:space="preserve">Structuration, rédaction, mise en page et graphisme des (3 guides thématiques - environ 30 pages par guide fini) (15JH par argumentaire) </t>
  </si>
  <si>
    <t>1 ETP 5000 MAD/mois</t>
  </si>
  <si>
    <t xml:space="preserve">Plan d'action PA _A1_P3_A1 -Mise en place de l'équipe
Pas de financements nécessaires - Recours aux ressources internes du Conseil Régional ou de l'AREP
</t>
  </si>
  <si>
    <t>Budget 2021</t>
  </si>
  <si>
    <t xml:space="preserve">Entre 700 000 à 1,2 millions MAD </t>
  </si>
  <si>
    <t>Budget à actualiser en fonction des mises à jour</t>
  </si>
  <si>
    <t xml:space="preserve">PA _A1_P1_A6 - Film instutionnel sur la Région </t>
  </si>
  <si>
    <t>Publicité (Sponsoring de publications)</t>
  </si>
  <si>
    <t xml:space="preserve">1000 MAD/mois 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</si>
</sst>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4" borderId="0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4" borderId="0" xfId="0" applyFill="1"/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3" fontId="2" fillId="4" borderId="1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3" fontId="2" fillId="4" borderId="3" xfId="0" applyNumberFormat="1" applyFont="1" applyFill="1" applyBorder="1" applyAlignment="1">
      <alignment horizontal="left" vertical="center"/>
    </xf>
    <xf numFmtId="164" fontId="8" fillId="5" borderId="1" xfId="1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zoomScale="70" zoomScaleNormal="70" workbookViewId="0">
      <selection activeCell="F15" sqref="F15"/>
    </sheetView>
  </sheetViews>
  <sheetFormatPr baseColWidth="10" defaultRowHeight="14.5"/>
  <cols>
    <col min="1" max="1" width="24.08984375" customWidth="1"/>
    <col min="2" max="2" width="61.08984375" style="14" customWidth="1"/>
    <col min="3" max="3" width="22.54296875" bestFit="1" customWidth="1"/>
    <col min="4" max="5" width="20.6328125" customWidth="1"/>
    <col min="6" max="6" width="13.81640625" customWidth="1"/>
  </cols>
  <sheetData>
    <row r="1" spans="1:7" ht="14.5" customHeight="1">
      <c r="A1" s="39" t="s">
        <v>72</v>
      </c>
      <c r="B1" s="40"/>
      <c r="C1" s="40"/>
    </row>
    <row r="2" spans="1:7" ht="14.5" customHeight="1">
      <c r="A2" s="40"/>
      <c r="B2" s="40"/>
      <c r="C2" s="40"/>
    </row>
    <row r="3" spans="1:7" ht="27.5" customHeight="1">
      <c r="A3" s="40"/>
      <c r="B3" s="40"/>
      <c r="C3" s="40"/>
    </row>
    <row r="4" spans="1:7" ht="15.5">
      <c r="A4" s="24" t="s">
        <v>73</v>
      </c>
      <c r="B4" s="22" t="s">
        <v>74</v>
      </c>
      <c r="C4" s="25" t="s">
        <v>87</v>
      </c>
      <c r="D4" s="25" t="s">
        <v>88</v>
      </c>
      <c r="E4" s="25" t="s">
        <v>101</v>
      </c>
    </row>
    <row r="5" spans="1:7" ht="50" customHeight="1">
      <c r="A5" s="41" t="s">
        <v>75</v>
      </c>
      <c r="B5" s="19" t="s">
        <v>78</v>
      </c>
      <c r="C5" s="26">
        <v>183000</v>
      </c>
      <c r="D5" s="26" t="s">
        <v>103</v>
      </c>
      <c r="E5" s="26" t="s">
        <v>103</v>
      </c>
    </row>
    <row r="6" spans="1:7" s="18" customFormat="1" ht="15.5">
      <c r="A6" s="42"/>
      <c r="B6" s="20" t="s">
        <v>81</v>
      </c>
      <c r="C6" s="26">
        <v>228000</v>
      </c>
      <c r="D6" s="26">
        <v>228000</v>
      </c>
      <c r="E6" s="26">
        <v>228000</v>
      </c>
    </row>
    <row r="7" spans="1:7" ht="46.5">
      <c r="A7" s="42"/>
      <c r="B7" s="20" t="s">
        <v>79</v>
      </c>
      <c r="C7" s="26">
        <v>102500</v>
      </c>
      <c r="D7" s="26" t="s">
        <v>103</v>
      </c>
      <c r="E7" s="26" t="s">
        <v>103</v>
      </c>
    </row>
    <row r="8" spans="1:7" ht="31">
      <c r="A8" s="42"/>
      <c r="B8" s="20" t="s">
        <v>80</v>
      </c>
      <c r="C8" s="26"/>
      <c r="D8" s="26"/>
      <c r="E8" s="26"/>
      <c r="G8" s="37"/>
    </row>
    <row r="9" spans="1:7" ht="15.5">
      <c r="A9" s="42"/>
      <c r="B9" s="21" t="s">
        <v>82</v>
      </c>
      <c r="C9" s="26">
        <v>123000</v>
      </c>
      <c r="D9" s="26">
        <v>180000</v>
      </c>
      <c r="E9" s="81">
        <v>180000</v>
      </c>
    </row>
    <row r="10" spans="1:7" ht="15.5">
      <c r="A10" s="42"/>
      <c r="B10" s="21" t="s">
        <v>83</v>
      </c>
      <c r="C10" s="26"/>
      <c r="D10" s="26">
        <v>305000</v>
      </c>
      <c r="E10" s="26"/>
    </row>
    <row r="11" spans="1:7" ht="15.5">
      <c r="A11" s="43"/>
      <c r="B11" s="21" t="s">
        <v>104</v>
      </c>
      <c r="C11" s="27"/>
      <c r="D11" s="27"/>
      <c r="E11" s="28">
        <v>700000</v>
      </c>
    </row>
    <row r="12" spans="1:7" ht="43" customHeight="1">
      <c r="A12" s="29" t="s">
        <v>76</v>
      </c>
      <c r="B12" s="23" t="s">
        <v>84</v>
      </c>
      <c r="D12" s="27"/>
      <c r="E12" s="28">
        <v>30000</v>
      </c>
    </row>
    <row r="13" spans="1:7" ht="94" customHeight="1">
      <c r="A13" s="29" t="s">
        <v>89</v>
      </c>
      <c r="B13" s="23" t="s">
        <v>85</v>
      </c>
      <c r="C13" s="27"/>
      <c r="D13" s="27"/>
      <c r="E13" s="30">
        <v>1320000</v>
      </c>
      <c r="G13" s="37"/>
    </row>
    <row r="14" spans="1:7" ht="14.5" customHeight="1">
      <c r="A14" s="38" t="s">
        <v>86</v>
      </c>
      <c r="B14" s="38"/>
      <c r="C14" s="31">
        <f>SUM(C5:C13)</f>
        <v>636500</v>
      </c>
      <c r="D14" s="31">
        <f>SUM(D5:D13)</f>
        <v>713000</v>
      </c>
      <c r="E14" s="31">
        <f>SUM(E6,E9,E11,E12:E13)</f>
        <v>2458000</v>
      </c>
    </row>
  </sheetData>
  <mergeCells count="3">
    <mergeCell ref="A14:B14"/>
    <mergeCell ref="A1:C3"/>
    <mergeCell ref="A5:A1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2"/>
  <sheetViews>
    <sheetView tabSelected="1" topLeftCell="A32" zoomScale="90" zoomScaleNormal="90" workbookViewId="0">
      <selection activeCell="A33" sqref="A33:H42"/>
    </sheetView>
  </sheetViews>
  <sheetFormatPr baseColWidth="10" defaultRowHeight="14.5"/>
  <cols>
    <col min="1" max="1" width="46.453125" customWidth="1"/>
    <col min="2" max="2" width="20.6328125" customWidth="1"/>
    <col min="3" max="3" width="22.54296875" bestFit="1" customWidth="1"/>
    <col min="4" max="7" width="20.6328125" customWidth="1"/>
    <col min="8" max="8" width="13.81640625" customWidth="1"/>
  </cols>
  <sheetData>
    <row r="1" spans="1:8">
      <c r="A1" s="39" t="s">
        <v>72</v>
      </c>
      <c r="B1" s="40"/>
      <c r="C1" s="40"/>
      <c r="D1" s="40"/>
    </row>
    <row r="2" spans="1:8">
      <c r="A2" s="40"/>
      <c r="B2" s="40"/>
      <c r="C2" s="40"/>
      <c r="D2" s="40"/>
    </row>
    <row r="3" spans="1:8" ht="34" customHeight="1">
      <c r="A3" s="40"/>
      <c r="B3" s="40"/>
      <c r="C3" s="40"/>
      <c r="D3" s="40"/>
    </row>
    <row r="4" spans="1:8" ht="56.5" customHeight="1">
      <c r="A4" s="59" t="s">
        <v>7</v>
      </c>
      <c r="B4" s="59"/>
      <c r="C4" s="59"/>
      <c r="D4" s="59"/>
    </row>
    <row r="5" spans="1:8" s="1" customFormat="1" ht="20" customHeight="1">
      <c r="A5" s="60" t="s">
        <v>8</v>
      </c>
      <c r="B5" s="60"/>
      <c r="C5" s="60"/>
      <c r="D5" s="60"/>
    </row>
    <row r="6" spans="1:8" ht="31">
      <c r="A6" s="3" t="s">
        <v>9</v>
      </c>
      <c r="B6" s="4" t="s">
        <v>10</v>
      </c>
      <c r="C6" s="4" t="s">
        <v>13</v>
      </c>
      <c r="D6" s="4" t="s">
        <v>12</v>
      </c>
      <c r="E6" s="2"/>
      <c r="F6" s="2"/>
      <c r="G6" s="2"/>
    </row>
    <row r="7" spans="1:8" ht="15.5">
      <c r="A7" s="5" t="s">
        <v>6</v>
      </c>
      <c r="B7" s="6">
        <v>1</v>
      </c>
      <c r="C7" s="44">
        <v>3000</v>
      </c>
      <c r="D7" s="44">
        <f>C7*B10</f>
        <v>183000</v>
      </c>
    </row>
    <row r="8" spans="1:8" ht="33" customHeight="1">
      <c r="A8" s="11" t="s">
        <v>90</v>
      </c>
      <c r="B8" s="6">
        <v>20</v>
      </c>
      <c r="C8" s="45"/>
      <c r="D8" s="45"/>
    </row>
    <row r="9" spans="1:8" ht="31">
      <c r="A9" s="5" t="s">
        <v>91</v>
      </c>
      <c r="B9" s="6">
        <v>40</v>
      </c>
      <c r="C9" s="45"/>
      <c r="D9" s="45"/>
    </row>
    <row r="10" spans="1:8" ht="15.5">
      <c r="A10" s="3" t="s">
        <v>2</v>
      </c>
      <c r="B10" s="8">
        <f>SUM(B7:B9)</f>
        <v>61</v>
      </c>
      <c r="C10" s="46"/>
      <c r="D10" s="46"/>
      <c r="E10" s="10"/>
      <c r="F10" s="10"/>
      <c r="G10" s="10"/>
      <c r="H10" s="10"/>
    </row>
    <row r="11" spans="1:8" ht="15.5">
      <c r="A11" s="3" t="s">
        <v>15</v>
      </c>
      <c r="B11" s="57" t="s">
        <v>14</v>
      </c>
      <c r="C11" s="57"/>
      <c r="D11" s="57"/>
      <c r="E11" s="10"/>
      <c r="F11" s="10"/>
      <c r="G11" s="10"/>
      <c r="H11" s="10"/>
    </row>
    <row r="12" spans="1:8" ht="31" customHeight="1">
      <c r="A12" s="3" t="s">
        <v>16</v>
      </c>
      <c r="B12" s="38" t="s">
        <v>17</v>
      </c>
      <c r="C12" s="38"/>
      <c r="D12" s="38"/>
    </row>
    <row r="14" spans="1:8" s="15" customFormat="1" ht="20" customHeight="1">
      <c r="A14" s="60" t="s">
        <v>21</v>
      </c>
      <c r="B14" s="60"/>
      <c r="C14" s="60"/>
      <c r="D14" s="60"/>
    </row>
    <row r="15" spans="1:8" ht="31">
      <c r="A15" s="3" t="s">
        <v>9</v>
      </c>
      <c r="B15" s="4" t="s">
        <v>10</v>
      </c>
      <c r="C15" s="4" t="s">
        <v>13</v>
      </c>
      <c r="D15" s="4" t="s">
        <v>12</v>
      </c>
    </row>
    <row r="16" spans="1:8" ht="15.5">
      <c r="A16" s="5" t="s">
        <v>6</v>
      </c>
      <c r="B16" s="6">
        <v>1</v>
      </c>
      <c r="C16" s="44">
        <v>3000</v>
      </c>
      <c r="D16" s="44">
        <f>C16*B19</f>
        <v>228000</v>
      </c>
    </row>
    <row r="17" spans="1:4" ht="31">
      <c r="A17" s="11" t="s">
        <v>18</v>
      </c>
      <c r="B17" s="6">
        <v>30</v>
      </c>
      <c r="C17" s="45"/>
      <c r="D17" s="45"/>
    </row>
    <row r="18" spans="1:4" ht="46.5">
      <c r="A18" s="5" t="s">
        <v>98</v>
      </c>
      <c r="B18" s="6">
        <v>45</v>
      </c>
      <c r="C18" s="45"/>
      <c r="D18" s="45"/>
    </row>
    <row r="19" spans="1:4" ht="15.5">
      <c r="A19" s="3" t="s">
        <v>2</v>
      </c>
      <c r="B19" s="8">
        <f>SUM(B16:B18)</f>
        <v>76</v>
      </c>
      <c r="C19" s="46"/>
      <c r="D19" s="46"/>
    </row>
    <row r="20" spans="1:4" ht="15.5">
      <c r="A20" s="3" t="s">
        <v>15</v>
      </c>
      <c r="B20" s="57" t="s">
        <v>19</v>
      </c>
      <c r="C20" s="57"/>
      <c r="D20" s="57"/>
    </row>
    <row r="21" spans="1:4" ht="15.5">
      <c r="A21" s="3" t="s">
        <v>16</v>
      </c>
      <c r="B21" s="38" t="s">
        <v>20</v>
      </c>
      <c r="C21" s="38"/>
      <c r="D21" s="38"/>
    </row>
    <row r="23" spans="1:4" ht="20" customHeight="1">
      <c r="A23" s="60" t="s">
        <v>22</v>
      </c>
      <c r="B23" s="60"/>
      <c r="C23" s="60"/>
      <c r="D23" s="60"/>
    </row>
    <row r="24" spans="1:4" ht="31">
      <c r="A24" s="3" t="s">
        <v>9</v>
      </c>
      <c r="B24" s="4" t="s">
        <v>10</v>
      </c>
      <c r="C24" s="4" t="s">
        <v>13</v>
      </c>
      <c r="D24" s="4" t="s">
        <v>12</v>
      </c>
    </row>
    <row r="25" spans="1:4" ht="15.5">
      <c r="A25" s="5" t="s">
        <v>6</v>
      </c>
      <c r="B25" s="6">
        <v>1</v>
      </c>
      <c r="C25" s="44">
        <v>2500</v>
      </c>
      <c r="D25" s="44">
        <f>C25*B29</f>
        <v>102500</v>
      </c>
    </row>
    <row r="26" spans="1:4" ht="15.5">
      <c r="A26" s="11" t="s">
        <v>96</v>
      </c>
      <c r="B26" s="6">
        <v>20</v>
      </c>
      <c r="C26" s="45"/>
      <c r="D26" s="45"/>
    </row>
    <row r="27" spans="1:4" ht="15.5">
      <c r="A27" s="5" t="s">
        <v>23</v>
      </c>
      <c r="B27" s="6">
        <v>15</v>
      </c>
      <c r="C27" s="45"/>
      <c r="D27" s="45"/>
    </row>
    <row r="28" spans="1:4" ht="15.5">
      <c r="A28" s="5" t="s">
        <v>24</v>
      </c>
      <c r="B28" s="6">
        <v>5</v>
      </c>
      <c r="C28" s="45"/>
      <c r="D28" s="45"/>
    </row>
    <row r="29" spans="1:4" ht="15.5">
      <c r="A29" s="3" t="s">
        <v>2</v>
      </c>
      <c r="B29" s="8">
        <f>SUM(B25:B28)</f>
        <v>41</v>
      </c>
      <c r="C29" s="46"/>
      <c r="D29" s="46"/>
    </row>
    <row r="30" spans="1:4" ht="15.5">
      <c r="A30" s="3" t="s">
        <v>15</v>
      </c>
      <c r="B30" s="57" t="s">
        <v>14</v>
      </c>
      <c r="C30" s="57"/>
      <c r="D30" s="57"/>
    </row>
    <row r="31" spans="1:4" ht="15.5">
      <c r="A31" s="3" t="s">
        <v>16</v>
      </c>
      <c r="B31" s="38" t="s">
        <v>26</v>
      </c>
      <c r="C31" s="38"/>
      <c r="D31" s="38"/>
    </row>
    <row r="33" spans="1:8" ht="30" customHeight="1">
      <c r="A33" s="48" t="s">
        <v>25</v>
      </c>
      <c r="B33" s="48"/>
      <c r="C33" s="48"/>
      <c r="D33" s="48"/>
    </row>
    <row r="34" spans="1:8" ht="20" customHeight="1">
      <c r="A34" s="60" t="s">
        <v>27</v>
      </c>
      <c r="B34" s="60"/>
      <c r="C34" s="60"/>
      <c r="D34" s="60"/>
    </row>
    <row r="35" spans="1:8" ht="46.5">
      <c r="A35" s="3" t="s">
        <v>9</v>
      </c>
      <c r="B35" s="4" t="s">
        <v>10</v>
      </c>
      <c r="C35" s="4" t="s">
        <v>31</v>
      </c>
      <c r="D35" s="32" t="s">
        <v>95</v>
      </c>
      <c r="E35" s="32" t="s">
        <v>34</v>
      </c>
      <c r="F35" s="35" t="s">
        <v>105</v>
      </c>
      <c r="G35" s="32" t="s">
        <v>35</v>
      </c>
      <c r="H35" s="32" t="s">
        <v>36</v>
      </c>
    </row>
    <row r="36" spans="1:8" ht="15.5">
      <c r="A36" s="5" t="s">
        <v>6</v>
      </c>
      <c r="B36" s="6">
        <v>1</v>
      </c>
      <c r="C36" s="64"/>
      <c r="D36" s="44" t="s">
        <v>99</v>
      </c>
      <c r="E36" s="44">
        <v>3000</v>
      </c>
      <c r="F36" s="44" t="s">
        <v>106</v>
      </c>
      <c r="G36" s="53">
        <f>(E36*B40)+14000*4+ 4*1000</f>
        <v>123000</v>
      </c>
      <c r="H36" s="44">
        <f>(14000*12)+12*1000</f>
        <v>180000</v>
      </c>
    </row>
    <row r="37" spans="1:8" ht="15.5">
      <c r="A37" s="11" t="s">
        <v>28</v>
      </c>
      <c r="B37" s="6">
        <v>20</v>
      </c>
      <c r="C37" s="64"/>
      <c r="D37" s="45"/>
      <c r="E37" s="45"/>
      <c r="F37" s="45"/>
      <c r="G37" s="54"/>
      <c r="H37" s="45"/>
    </row>
    <row r="38" spans="1:8" ht="31">
      <c r="A38" s="5" t="s">
        <v>29</v>
      </c>
      <c r="B38" s="6"/>
      <c r="C38" s="64"/>
      <c r="D38" s="45"/>
      <c r="E38" s="45"/>
      <c r="F38" s="45"/>
      <c r="G38" s="54"/>
      <c r="H38" s="45"/>
    </row>
    <row r="39" spans="1:8" ht="15.5">
      <c r="A39" s="5" t="s">
        <v>30</v>
      </c>
      <c r="B39" s="6" t="s">
        <v>32</v>
      </c>
      <c r="C39" s="12" t="s">
        <v>92</v>
      </c>
      <c r="D39" s="46"/>
      <c r="E39" s="46"/>
      <c r="F39" s="46"/>
      <c r="G39" s="54"/>
      <c r="H39" s="45"/>
    </row>
    <row r="40" spans="1:8" ht="15.5">
      <c r="A40" s="3" t="s">
        <v>33</v>
      </c>
      <c r="B40" s="8">
        <f>SUM(B36:B39)</f>
        <v>21</v>
      </c>
      <c r="C40" s="78"/>
      <c r="D40" s="79"/>
      <c r="E40" s="79"/>
      <c r="F40" s="80"/>
      <c r="G40" s="55"/>
      <c r="H40" s="46"/>
    </row>
    <row r="41" spans="1:8" ht="18.5" customHeight="1">
      <c r="A41" s="33" t="s">
        <v>93</v>
      </c>
      <c r="B41" s="65" t="s">
        <v>14</v>
      </c>
      <c r="C41" s="65"/>
      <c r="D41" s="65"/>
    </row>
    <row r="42" spans="1:8" ht="15.5" customHeight="1">
      <c r="A42" s="3" t="s">
        <v>16</v>
      </c>
      <c r="B42" s="47" t="s">
        <v>94</v>
      </c>
      <c r="C42" s="47"/>
      <c r="D42" s="47"/>
      <c r="E42" s="47"/>
      <c r="F42" s="47"/>
      <c r="G42" s="47"/>
      <c r="H42" s="47"/>
    </row>
    <row r="44" spans="1:8" ht="30" customHeight="1">
      <c r="A44" s="60" t="s">
        <v>44</v>
      </c>
      <c r="B44" s="60"/>
      <c r="C44" s="60"/>
      <c r="D44" s="60"/>
      <c r="E44" s="60"/>
      <c r="F44" s="36"/>
    </row>
    <row r="45" spans="1:8" ht="31">
      <c r="A45" s="4" t="s">
        <v>43</v>
      </c>
      <c r="B45" s="4" t="s">
        <v>41</v>
      </c>
      <c r="C45" s="4" t="s">
        <v>42</v>
      </c>
      <c r="D45" s="4" t="s">
        <v>37</v>
      </c>
      <c r="E45" s="4" t="s">
        <v>38</v>
      </c>
      <c r="F45" s="75"/>
    </row>
    <row r="46" spans="1:8" ht="15.5" customHeight="1">
      <c r="A46" s="61">
        <f xml:space="preserve"> 40*3000</f>
        <v>120000</v>
      </c>
      <c r="B46" s="49">
        <v>50000</v>
      </c>
      <c r="C46" s="49">
        <v>50000</v>
      </c>
      <c r="D46" s="49">
        <v>85000</v>
      </c>
      <c r="E46" s="49">
        <f>SUM(A46:D51)</f>
        <v>305000</v>
      </c>
      <c r="F46" s="76"/>
    </row>
    <row r="47" spans="1:8" ht="15.5" customHeight="1">
      <c r="A47" s="62"/>
      <c r="B47" s="50"/>
      <c r="C47" s="50"/>
      <c r="D47" s="50"/>
      <c r="E47" s="50"/>
      <c r="F47" s="76"/>
    </row>
    <row r="48" spans="1:8" ht="15.5" customHeight="1">
      <c r="A48" s="62"/>
      <c r="B48" s="50"/>
      <c r="C48" s="50"/>
      <c r="D48" s="50"/>
      <c r="E48" s="50"/>
      <c r="F48" s="76"/>
    </row>
    <row r="49" spans="1:6" ht="15.5" customHeight="1">
      <c r="A49" s="62"/>
      <c r="B49" s="50"/>
      <c r="C49" s="50"/>
      <c r="D49" s="50"/>
      <c r="E49" s="50"/>
      <c r="F49" s="76"/>
    </row>
    <row r="50" spans="1:6" ht="15.5" customHeight="1">
      <c r="A50" s="62"/>
      <c r="B50" s="50"/>
      <c r="C50" s="50"/>
      <c r="D50" s="50"/>
      <c r="E50" s="50"/>
      <c r="F50" s="76"/>
    </row>
    <row r="51" spans="1:6" ht="15.5" customHeight="1">
      <c r="A51" s="63"/>
      <c r="B51" s="51"/>
      <c r="C51" s="50"/>
      <c r="D51" s="51"/>
      <c r="E51" s="51"/>
      <c r="F51" s="76"/>
    </row>
    <row r="52" spans="1:6" ht="33" customHeight="1">
      <c r="A52" s="13" t="s">
        <v>39</v>
      </c>
      <c r="B52" s="52" t="s">
        <v>40</v>
      </c>
      <c r="C52" s="52"/>
      <c r="D52" s="52"/>
      <c r="E52" s="52"/>
      <c r="F52" s="77"/>
    </row>
    <row r="54" spans="1:6" ht="30" customHeight="1">
      <c r="A54" s="48" t="s">
        <v>45</v>
      </c>
      <c r="B54" s="48"/>
      <c r="C54" s="48"/>
      <c r="D54" s="48"/>
      <c r="E54" s="48"/>
      <c r="F54" s="34"/>
    </row>
    <row r="55" spans="1:6" ht="15.5">
      <c r="A55" s="56" t="s">
        <v>12</v>
      </c>
      <c r="B55" s="56"/>
    </row>
    <row r="56" spans="1:6" ht="14.5" customHeight="1">
      <c r="A56" s="58" t="s">
        <v>102</v>
      </c>
      <c r="B56" s="58"/>
    </row>
    <row r="57" spans="1:6" ht="14.5" customHeight="1">
      <c r="A57" s="58"/>
      <c r="B57" s="58"/>
    </row>
    <row r="58" spans="1:6" ht="14.5" customHeight="1">
      <c r="A58" s="58"/>
      <c r="B58" s="58"/>
    </row>
    <row r="59" spans="1:6" ht="14.5" customHeight="1">
      <c r="A59" s="58"/>
      <c r="B59" s="58"/>
    </row>
    <row r="60" spans="1:6" ht="14.5" customHeight="1">
      <c r="A60" s="58"/>
      <c r="B60" s="58"/>
    </row>
    <row r="61" spans="1:6" ht="14.5" customHeight="1">
      <c r="A61" s="58"/>
      <c r="B61" s="58"/>
    </row>
    <row r="62" spans="1:6" ht="15.5">
      <c r="A62" s="13" t="s">
        <v>97</v>
      </c>
      <c r="B62" s="13" t="s">
        <v>0</v>
      </c>
    </row>
  </sheetData>
  <mergeCells count="38">
    <mergeCell ref="A56:B61"/>
    <mergeCell ref="A4:D4"/>
    <mergeCell ref="A5:D5"/>
    <mergeCell ref="A14:D14"/>
    <mergeCell ref="A23:D23"/>
    <mergeCell ref="A33:D33"/>
    <mergeCell ref="A34:D34"/>
    <mergeCell ref="A44:E44"/>
    <mergeCell ref="A46:A51"/>
    <mergeCell ref="B46:B51"/>
    <mergeCell ref="C46:C51"/>
    <mergeCell ref="D46:D51"/>
    <mergeCell ref="C36:C38"/>
    <mergeCell ref="B41:D41"/>
    <mergeCell ref="B20:D20"/>
    <mergeCell ref="B21:D21"/>
    <mergeCell ref="A55:B55"/>
    <mergeCell ref="C7:C10"/>
    <mergeCell ref="D7:D10"/>
    <mergeCell ref="B11:D11"/>
    <mergeCell ref="B12:D12"/>
    <mergeCell ref="C16:C19"/>
    <mergeCell ref="D16:D19"/>
    <mergeCell ref="D36:D39"/>
    <mergeCell ref="C25:C29"/>
    <mergeCell ref="D25:D29"/>
    <mergeCell ref="B30:D30"/>
    <mergeCell ref="B31:D31"/>
    <mergeCell ref="C40:F40"/>
    <mergeCell ref="H36:H40"/>
    <mergeCell ref="B42:H42"/>
    <mergeCell ref="A54:E54"/>
    <mergeCell ref="A1:D3"/>
    <mergeCell ref="E46:E51"/>
    <mergeCell ref="B52:E52"/>
    <mergeCell ref="E36:E39"/>
    <mergeCell ref="G36:G40"/>
    <mergeCell ref="F36:F39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"/>
  <sheetViews>
    <sheetView zoomScale="90" zoomScaleNormal="90" workbookViewId="0">
      <selection activeCell="A6" sqref="A6:D6"/>
    </sheetView>
  </sheetViews>
  <sheetFormatPr baseColWidth="10" defaultRowHeight="14.5"/>
  <cols>
    <col min="1" max="1" width="46.453125" customWidth="1"/>
    <col min="2" max="2" width="20.6328125" customWidth="1"/>
    <col min="3" max="3" width="22.54296875" bestFit="1" customWidth="1"/>
    <col min="4" max="6" width="20.6328125" customWidth="1"/>
    <col min="7" max="7" width="13.81640625" customWidth="1"/>
  </cols>
  <sheetData>
    <row r="1" spans="1:4" ht="14.5" customHeight="1">
      <c r="A1" s="39" t="s">
        <v>72</v>
      </c>
      <c r="B1" s="40"/>
      <c r="C1" s="40"/>
      <c r="D1" s="40"/>
    </row>
    <row r="2" spans="1:4" ht="14.5" customHeight="1">
      <c r="A2" s="40"/>
      <c r="B2" s="40"/>
      <c r="C2" s="40"/>
      <c r="D2" s="40"/>
    </row>
    <row r="3" spans="1:4" ht="24" customHeight="1">
      <c r="A3" s="40"/>
      <c r="B3" s="40"/>
      <c r="C3" s="40"/>
      <c r="D3" s="40"/>
    </row>
    <row r="4" spans="1:4" ht="56.5" customHeight="1">
      <c r="A4" s="59" t="s">
        <v>46</v>
      </c>
      <c r="B4" s="59"/>
      <c r="C4" s="59"/>
      <c r="D4" s="59"/>
    </row>
    <row r="5" spans="1:4" s="1" customFormat="1" ht="30" customHeight="1">
      <c r="A5" s="67" t="s">
        <v>67</v>
      </c>
      <c r="B5" s="67"/>
      <c r="C5" s="67"/>
      <c r="D5" s="67"/>
    </row>
    <row r="6" spans="1:4" s="15" customFormat="1" ht="20" customHeight="1">
      <c r="A6" s="67" t="s">
        <v>66</v>
      </c>
      <c r="B6" s="67"/>
      <c r="C6" s="67"/>
      <c r="D6" s="67"/>
    </row>
    <row r="7" spans="1:4" ht="15.5">
      <c r="A7" s="3" t="s">
        <v>48</v>
      </c>
      <c r="B7" s="4" t="s">
        <v>50</v>
      </c>
      <c r="C7" s="16"/>
      <c r="D7" s="16"/>
    </row>
    <row r="8" spans="1:4" ht="59.5" customHeight="1">
      <c r="A8" s="5" t="s">
        <v>47</v>
      </c>
      <c r="B8" s="17" t="s">
        <v>49</v>
      </c>
      <c r="C8" s="66"/>
      <c r="D8" s="66"/>
    </row>
    <row r="9" spans="1:4" ht="15.5">
      <c r="A9" s="3" t="s">
        <v>51</v>
      </c>
      <c r="B9" s="6">
        <f>1500*4*5</f>
        <v>30000</v>
      </c>
      <c r="C9" s="66"/>
      <c r="D9" s="66"/>
    </row>
  </sheetData>
  <mergeCells count="6">
    <mergeCell ref="C8:C9"/>
    <mergeCell ref="D8:D9"/>
    <mergeCell ref="A6:D6"/>
    <mergeCell ref="A1:D3"/>
    <mergeCell ref="A4:D4"/>
    <mergeCell ref="A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"/>
  <sheetViews>
    <sheetView zoomScale="90" zoomScaleNormal="90" workbookViewId="0">
      <selection activeCell="A10" sqref="A10"/>
    </sheetView>
  </sheetViews>
  <sheetFormatPr baseColWidth="10" defaultRowHeight="14.5"/>
  <cols>
    <col min="1" max="1" width="46.453125" customWidth="1"/>
    <col min="2" max="2" width="20.6328125" customWidth="1"/>
    <col min="3" max="3" width="22.54296875" bestFit="1" customWidth="1"/>
    <col min="4" max="6" width="20.6328125" customWidth="1"/>
    <col min="7" max="7" width="13.81640625" customWidth="1"/>
  </cols>
  <sheetData>
    <row r="1" spans="1:4" ht="14.5" customHeight="1">
      <c r="A1" s="39" t="s">
        <v>72</v>
      </c>
      <c r="B1" s="40"/>
      <c r="C1" s="40"/>
      <c r="D1" s="40"/>
    </row>
    <row r="2" spans="1:4" ht="14.5" customHeight="1">
      <c r="A2" s="40"/>
      <c r="B2" s="40"/>
      <c r="C2" s="40"/>
      <c r="D2" s="40"/>
    </row>
    <row r="3" spans="1:4" ht="27.5" customHeight="1">
      <c r="A3" s="40"/>
      <c r="B3" s="40"/>
      <c r="C3" s="40"/>
      <c r="D3" s="40"/>
    </row>
    <row r="4" spans="1:4" ht="56.5" customHeight="1">
      <c r="A4" s="59" t="s">
        <v>52</v>
      </c>
      <c r="B4" s="59"/>
      <c r="C4" s="59"/>
      <c r="D4" s="59"/>
    </row>
    <row r="5" spans="1:4" ht="31" customHeight="1">
      <c r="A5" s="67" t="s">
        <v>100</v>
      </c>
      <c r="B5" s="67"/>
      <c r="C5" s="67"/>
      <c r="D5" s="67"/>
    </row>
  </sheetData>
  <mergeCells count="3">
    <mergeCell ref="A5:D5"/>
    <mergeCell ref="A1:D3"/>
    <mergeCell ref="A4:D4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"/>
  <sheetViews>
    <sheetView zoomScale="90" zoomScaleNormal="90" workbookViewId="0">
      <selection activeCell="A5" sqref="A5:D5"/>
    </sheetView>
  </sheetViews>
  <sheetFormatPr baseColWidth="10" defaultRowHeight="14.5"/>
  <cols>
    <col min="1" max="1" width="46.453125" customWidth="1"/>
    <col min="2" max="2" width="20.6328125" customWidth="1"/>
    <col min="3" max="3" width="22.54296875" bestFit="1" customWidth="1"/>
    <col min="4" max="6" width="20.6328125" customWidth="1"/>
    <col min="7" max="7" width="13.81640625" customWidth="1"/>
  </cols>
  <sheetData>
    <row r="1" spans="1:4" ht="14.5" customHeight="1">
      <c r="A1" s="39" t="s">
        <v>72</v>
      </c>
      <c r="B1" s="40"/>
      <c r="C1" s="40"/>
      <c r="D1" s="40"/>
    </row>
    <row r="2" spans="1:4" ht="14.5" customHeight="1">
      <c r="A2" s="40"/>
      <c r="B2" s="40"/>
      <c r="C2" s="40"/>
      <c r="D2" s="40"/>
    </row>
    <row r="3" spans="1:4" ht="28" customHeight="1">
      <c r="A3" s="40"/>
      <c r="B3" s="40"/>
      <c r="C3" s="40"/>
      <c r="D3" s="40"/>
    </row>
    <row r="4" spans="1:4" ht="56.5" customHeight="1">
      <c r="A4" s="59" t="s">
        <v>65</v>
      </c>
      <c r="B4" s="59"/>
      <c r="C4" s="59"/>
      <c r="D4" s="59"/>
    </row>
    <row r="5" spans="1:4" s="1" customFormat="1" ht="30" customHeight="1">
      <c r="A5" s="67" t="s">
        <v>53</v>
      </c>
      <c r="B5" s="67"/>
      <c r="C5" s="67"/>
      <c r="D5" s="67"/>
    </row>
  </sheetData>
  <mergeCells count="3">
    <mergeCell ref="A1:D3"/>
    <mergeCell ref="A4:D4"/>
    <mergeCell ref="A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"/>
  <sheetViews>
    <sheetView zoomScale="90" zoomScaleNormal="90" workbookViewId="0">
      <selection activeCell="A5" sqref="A5:D5"/>
    </sheetView>
  </sheetViews>
  <sheetFormatPr baseColWidth="10" defaultRowHeight="14.5"/>
  <cols>
    <col min="1" max="1" width="46.453125" customWidth="1"/>
    <col min="2" max="2" width="20.6328125" customWidth="1"/>
    <col min="3" max="3" width="22.54296875" bestFit="1" customWidth="1"/>
    <col min="4" max="6" width="20.6328125" customWidth="1"/>
    <col min="7" max="7" width="13.81640625" customWidth="1"/>
  </cols>
  <sheetData>
    <row r="1" spans="1:4" ht="14.5" customHeight="1">
      <c r="A1" s="39" t="s">
        <v>72</v>
      </c>
      <c r="B1" s="40"/>
      <c r="C1" s="40"/>
      <c r="D1" s="40"/>
    </row>
    <row r="2" spans="1:4" ht="14.5" customHeight="1">
      <c r="A2" s="40"/>
      <c r="B2" s="40"/>
      <c r="C2" s="40"/>
      <c r="D2" s="40"/>
    </row>
    <row r="3" spans="1:4" ht="25" customHeight="1">
      <c r="A3" s="40"/>
      <c r="B3" s="40"/>
      <c r="C3" s="40"/>
      <c r="D3" s="40"/>
    </row>
    <row r="4" spans="1:4" ht="56.5" customHeight="1">
      <c r="A4" s="68" t="s">
        <v>69</v>
      </c>
      <c r="B4" s="68"/>
      <c r="C4" s="68"/>
      <c r="D4" s="68"/>
    </row>
    <row r="5" spans="1:4" s="1" customFormat="1" ht="41.5" customHeight="1">
      <c r="A5" s="67" t="s">
        <v>54</v>
      </c>
      <c r="B5" s="67"/>
      <c r="C5" s="67"/>
      <c r="D5" s="67"/>
    </row>
  </sheetData>
  <mergeCells count="3">
    <mergeCell ref="A1:D3"/>
    <mergeCell ref="A4:D4"/>
    <mergeCell ref="A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6"/>
  <sheetViews>
    <sheetView zoomScale="90" zoomScaleNormal="90" workbookViewId="0">
      <selection activeCell="A4" sqref="A4:C4"/>
    </sheetView>
  </sheetViews>
  <sheetFormatPr baseColWidth="10" defaultRowHeight="14.5"/>
  <cols>
    <col min="1" max="1" width="46.453125" customWidth="1"/>
    <col min="2" max="2" width="20.6328125" customWidth="1"/>
    <col min="3" max="3" width="22.54296875" bestFit="1" customWidth="1"/>
    <col min="4" max="5" width="20.6328125" customWidth="1"/>
    <col min="6" max="6" width="13.81640625" customWidth="1"/>
  </cols>
  <sheetData>
    <row r="1" spans="1:7" ht="14.5" customHeight="1">
      <c r="A1" s="39" t="s">
        <v>72</v>
      </c>
      <c r="B1" s="40"/>
      <c r="C1" s="40"/>
      <c r="D1" s="40"/>
    </row>
    <row r="2" spans="1:7" ht="14.5" customHeight="1">
      <c r="A2" s="40"/>
      <c r="B2" s="40"/>
      <c r="C2" s="40"/>
      <c r="D2" s="40"/>
    </row>
    <row r="3" spans="1:7" ht="26" customHeight="1">
      <c r="A3" s="40"/>
      <c r="B3" s="40"/>
      <c r="C3" s="40"/>
      <c r="D3" s="40"/>
    </row>
    <row r="4" spans="1:7" ht="56.5" customHeight="1">
      <c r="A4" s="68" t="s">
        <v>68</v>
      </c>
      <c r="B4" s="68"/>
      <c r="C4" s="68"/>
    </row>
    <row r="5" spans="1:7" s="1" customFormat="1" ht="18.5" customHeight="1">
      <c r="A5" s="67" t="s">
        <v>77</v>
      </c>
      <c r="B5" s="67"/>
      <c r="C5" s="67"/>
    </row>
    <row r="7" spans="1:7" ht="31">
      <c r="A7" s="3" t="s">
        <v>1</v>
      </c>
      <c r="B7" s="4" t="s">
        <v>3</v>
      </c>
      <c r="C7" s="4" t="s">
        <v>4</v>
      </c>
      <c r="D7" s="4" t="s">
        <v>5</v>
      </c>
      <c r="E7" s="4" t="s">
        <v>60</v>
      </c>
      <c r="F7" s="4" t="s">
        <v>11</v>
      </c>
      <c r="G7" s="4" t="s">
        <v>61</v>
      </c>
    </row>
    <row r="8" spans="1:7" ht="15.5">
      <c r="A8" s="5" t="s">
        <v>6</v>
      </c>
      <c r="B8" s="6">
        <v>3</v>
      </c>
      <c r="C8" s="6">
        <v>2</v>
      </c>
      <c r="D8" s="6"/>
      <c r="E8" s="6">
        <f>SUM(B8:D8)</f>
        <v>5</v>
      </c>
      <c r="F8" s="72">
        <v>6000</v>
      </c>
      <c r="G8" s="69">
        <f>E14*F8</f>
        <v>1320000</v>
      </c>
    </row>
    <row r="9" spans="1:7" ht="15.5">
      <c r="A9" s="7" t="s">
        <v>55</v>
      </c>
      <c r="B9" s="6">
        <v>40</v>
      </c>
      <c r="C9" s="6"/>
      <c r="D9" s="6"/>
      <c r="E9" s="6">
        <f t="shared" ref="E9:E13" si="0">SUM(B9:D9)</f>
        <v>40</v>
      </c>
      <c r="F9" s="73"/>
      <c r="G9" s="70"/>
    </row>
    <row r="10" spans="1:7" ht="15.5">
      <c r="A10" s="5" t="s">
        <v>59</v>
      </c>
      <c r="B10" s="6"/>
      <c r="C10" s="6">
        <v>20</v>
      </c>
      <c r="D10" s="6"/>
      <c r="E10" s="6">
        <f t="shared" si="0"/>
        <v>20</v>
      </c>
      <c r="F10" s="73"/>
      <c r="G10" s="70"/>
    </row>
    <row r="11" spans="1:7" ht="15.5">
      <c r="A11" s="7" t="s">
        <v>56</v>
      </c>
      <c r="B11" s="6">
        <v>30</v>
      </c>
      <c r="C11" s="6">
        <v>20</v>
      </c>
      <c r="D11" s="6">
        <v>30</v>
      </c>
      <c r="E11" s="6">
        <f t="shared" si="0"/>
        <v>80</v>
      </c>
      <c r="F11" s="73"/>
      <c r="G11" s="70"/>
    </row>
    <row r="12" spans="1:7" ht="15.5">
      <c r="A12" s="7" t="s">
        <v>57</v>
      </c>
      <c r="B12" s="6">
        <v>10</v>
      </c>
      <c r="C12" s="6"/>
      <c r="D12" s="6">
        <v>20</v>
      </c>
      <c r="E12" s="6">
        <f t="shared" si="0"/>
        <v>30</v>
      </c>
      <c r="F12" s="73"/>
      <c r="G12" s="70"/>
    </row>
    <row r="13" spans="1:7" ht="15.5">
      <c r="A13" s="7" t="s">
        <v>58</v>
      </c>
      <c r="B13" s="6">
        <v>40</v>
      </c>
      <c r="C13" s="6">
        <v>5</v>
      </c>
      <c r="D13" s="6"/>
      <c r="E13" s="6">
        <f t="shared" si="0"/>
        <v>45</v>
      </c>
      <c r="F13" s="73"/>
      <c r="G13" s="70"/>
    </row>
    <row r="14" spans="1:7" ht="15.5">
      <c r="A14" s="3" t="s">
        <v>64</v>
      </c>
      <c r="B14" s="8">
        <f>SUM(B8:B13)</f>
        <v>123</v>
      </c>
      <c r="C14" s="8">
        <f>SUM(C8:C13)</f>
        <v>47</v>
      </c>
      <c r="D14" s="9">
        <f>SUM(D8:D13)</f>
        <v>50</v>
      </c>
      <c r="E14" s="9">
        <f>SUM(E8:E13)</f>
        <v>220</v>
      </c>
      <c r="F14" s="74"/>
      <c r="G14" s="71"/>
    </row>
    <row r="15" spans="1:7" ht="15.5">
      <c r="A15" s="3" t="s">
        <v>62</v>
      </c>
      <c r="B15" s="57" t="s">
        <v>0</v>
      </c>
      <c r="C15" s="57"/>
      <c r="D15" s="57"/>
    </row>
    <row r="16" spans="1:7" ht="15.5">
      <c r="A16" s="3" t="s">
        <v>16</v>
      </c>
      <c r="B16" s="38" t="s">
        <v>63</v>
      </c>
      <c r="C16" s="38"/>
      <c r="D16" s="38"/>
    </row>
  </sheetData>
  <mergeCells count="7">
    <mergeCell ref="G8:G14"/>
    <mergeCell ref="B15:D15"/>
    <mergeCell ref="B16:D16"/>
    <mergeCell ref="A1:D3"/>
    <mergeCell ref="A4:C4"/>
    <mergeCell ref="A5:C5"/>
    <mergeCell ref="F8:F14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"/>
  <sheetViews>
    <sheetView zoomScale="90" zoomScaleNormal="90" workbookViewId="0">
      <selection activeCell="A5" sqref="A5:D5"/>
    </sheetView>
  </sheetViews>
  <sheetFormatPr baseColWidth="10" defaultRowHeight="14.5"/>
  <cols>
    <col min="1" max="1" width="46.453125" customWidth="1"/>
    <col min="2" max="2" width="20.6328125" customWidth="1"/>
    <col min="3" max="3" width="22.54296875" bestFit="1" customWidth="1"/>
    <col min="4" max="6" width="20.6328125" customWidth="1"/>
    <col min="7" max="7" width="13.81640625" customWidth="1"/>
  </cols>
  <sheetData>
    <row r="1" spans="1:4" ht="14.5" customHeight="1">
      <c r="A1" s="39" t="s">
        <v>72</v>
      </c>
      <c r="B1" s="40"/>
      <c r="C1" s="40"/>
      <c r="D1" s="40"/>
    </row>
    <row r="2" spans="1:4" ht="14.5" customHeight="1">
      <c r="A2" s="40"/>
      <c r="B2" s="40"/>
      <c r="C2" s="40"/>
      <c r="D2" s="40"/>
    </row>
    <row r="3" spans="1:4" ht="27.5" customHeight="1">
      <c r="A3" s="40"/>
      <c r="B3" s="40"/>
      <c r="C3" s="40"/>
      <c r="D3" s="40"/>
    </row>
    <row r="4" spans="1:4" ht="56.5" customHeight="1">
      <c r="A4" s="68" t="s">
        <v>71</v>
      </c>
      <c r="B4" s="68"/>
      <c r="C4" s="68"/>
      <c r="D4" s="68"/>
    </row>
    <row r="5" spans="1:4" s="1" customFormat="1" ht="41.5" customHeight="1">
      <c r="A5" s="67" t="s">
        <v>70</v>
      </c>
      <c r="B5" s="67"/>
      <c r="C5" s="67"/>
      <c r="D5" s="67"/>
    </row>
  </sheetData>
  <mergeCells count="3">
    <mergeCell ref="A1:D3"/>
    <mergeCell ref="A4:D4"/>
    <mergeCell ref="A5:D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Synthèse buget </vt:lpstr>
      <vt:lpstr>Axe 1 P1 </vt:lpstr>
      <vt:lpstr>Axe 1 P2</vt:lpstr>
      <vt:lpstr>Axe 1 P3</vt:lpstr>
      <vt:lpstr>Axe 1 P4</vt:lpstr>
      <vt:lpstr>Axe 2 P5</vt:lpstr>
      <vt:lpstr>Axe 2 P6</vt:lpstr>
      <vt:lpstr>Axe 2 P7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Xuan-Daï Véret</dc:creator>
  <cp:lastModifiedBy>Administrateur</cp:lastModifiedBy>
  <dcterms:created xsi:type="dcterms:W3CDTF">2018-12-12T10:52:34Z</dcterms:created>
  <dcterms:modified xsi:type="dcterms:W3CDTF">2019-02-13T15:34:59Z</dcterms:modified>
</cp:coreProperties>
</file>